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a\Downloads\"/>
    </mc:Choice>
  </mc:AlternateContent>
  <xr:revisionPtr revIDLastSave="0" documentId="13_ncr:1_{AE63189F-EEE2-439E-A2EA-6400A45959B9}" xr6:coauthVersionLast="47" xr6:coauthVersionMax="47" xr10:uidLastSave="{00000000-0000-0000-0000-000000000000}"/>
  <bookViews>
    <workbookView xWindow="-108" yWindow="-108" windowWidth="23256" windowHeight="12456" xr2:uid="{1DB65ED9-CDFC-4082-A595-8E26842F3980}"/>
  </bookViews>
  <sheets>
    <sheet name="Nexus" sheetId="1" r:id="rId1"/>
    <sheet name="Town of Warwick" sheetId="2" r:id="rId2"/>
    <sheet name="$ Totals" sheetId="3" r:id="rId3"/>
  </sheets>
  <definedNames>
    <definedName name="_xlnm.Print_Area" localSheetId="2">'$ Totals'!$A$1:$I$9</definedName>
    <definedName name="_xlnm.Print_Area" localSheetId="0">Nexus!$A$1:$M$23</definedName>
    <definedName name="_xlnm.Print_Area" localSheetId="1">'Town of Warwick'!$A$1:$L$8</definedName>
    <definedName name="_xlnm.Print_Titles" localSheetId="0">Nexus!$A:$A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6" i="3" l="1"/>
  <c r="D6" i="3"/>
  <c r="H6" i="3"/>
  <c r="F8" i="2"/>
  <c r="E8" i="2"/>
  <c r="C8" i="2"/>
  <c r="K22" i="1" l="1"/>
  <c r="I22" i="1"/>
  <c r="G22" i="1"/>
  <c r="G21" i="1"/>
  <c r="G20" i="1"/>
  <c r="F20" i="1" l="1"/>
  <c r="F21" i="1"/>
  <c r="D22" i="1"/>
  <c r="J22" i="1" l="1"/>
  <c r="H22" i="1"/>
  <c r="E22" i="1"/>
  <c r="C22" i="1"/>
  <c r="F13" i="1" l="1"/>
  <c r="F17" i="1" l="1"/>
  <c r="F18" i="1"/>
  <c r="F15" i="1"/>
  <c r="F16" i="1"/>
  <c r="F19" i="1"/>
  <c r="F14" i="1"/>
  <c r="F22" i="1" l="1"/>
</calcChain>
</file>

<file path=xl/sharedStrings.xml><?xml version="1.0" encoding="utf-8"?>
<sst xmlns="http://schemas.openxmlformats.org/spreadsheetml/2006/main" count="84" uniqueCount="47">
  <si>
    <t>Building</t>
  </si>
  <si>
    <t>Measure</t>
  </si>
  <si>
    <t>Net Cost</t>
  </si>
  <si>
    <t>Community School</t>
  </si>
  <si>
    <t>Solar</t>
  </si>
  <si>
    <t>Highway Dept</t>
  </si>
  <si>
    <t>Police</t>
  </si>
  <si>
    <t>Fire Dept</t>
  </si>
  <si>
    <t>Weatherization</t>
  </si>
  <si>
    <t>Highway Dept Equipment Shed</t>
  </si>
  <si>
    <t>Highway Dept Garage</t>
  </si>
  <si>
    <t>Library</t>
  </si>
  <si>
    <t>Town Hall</t>
  </si>
  <si>
    <t>Infrared Heaters</t>
  </si>
  <si>
    <t>Utility Incentive</t>
  </si>
  <si>
    <t>Total Project Cost</t>
  </si>
  <si>
    <t>Ngrid Application #</t>
  </si>
  <si>
    <t>N/A</t>
  </si>
  <si>
    <t>Electric Acct #</t>
  </si>
  <si>
    <t>28760-99144</t>
  </si>
  <si>
    <t>87039-25006</t>
  </si>
  <si>
    <t>78567-67011</t>
  </si>
  <si>
    <t>41196-88018</t>
  </si>
  <si>
    <t>16335-14012</t>
  </si>
  <si>
    <t>91034-87019</t>
  </si>
  <si>
    <t>projected IRS 30% rebate</t>
  </si>
  <si>
    <t>EGO Power+ ZT5216L Electric Zero-Turn Riding Mower</t>
  </si>
  <si>
    <t>Project</t>
  </si>
  <si>
    <t>Community Contribution</t>
  </si>
  <si>
    <t>Purpose</t>
  </si>
  <si>
    <t>91076-93013</t>
  </si>
  <si>
    <t>Savings/yr ($)</t>
  </si>
  <si>
    <t>Savings/yr (kWh)</t>
  </si>
  <si>
    <t>Savings/yr oil (gals)</t>
  </si>
  <si>
    <t>Savings/yr (MMBTU)</t>
  </si>
  <si>
    <t>Savings/yr (MtCO2e)</t>
  </si>
  <si>
    <t>Net Savings/yr (MtCO2e)</t>
  </si>
  <si>
    <t>?</t>
  </si>
  <si>
    <t>Warwick Community School Climate Leaders: Student Data, Educator Capacity, and Community Engagement for Net Zero 2050</t>
  </si>
  <si>
    <t xml:space="preserve"> Will use student-led data collection, educator learning, and community engagement to build a strong foundation for long‑term decarbonization</t>
  </si>
  <si>
    <t>Cemetary lawn maintenance</t>
  </si>
  <si>
    <t>ADMIN</t>
  </si>
  <si>
    <t>Managing this grant</t>
  </si>
  <si>
    <t>NEXUS</t>
  </si>
  <si>
    <t>Town of Warwick</t>
  </si>
  <si>
    <t>TOTALS</t>
  </si>
  <si>
    <t>DRAFT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</si>
</sst>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#,##0.0"/>
    <numFmt numFmtId="168" formatCode="&quot;$&quot;#,##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2"/>
      <color rgb="FF000000"/>
      <name val="Times New Roman"/>
      <family val="1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36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3" fillId="0" borderId="0" xfId="0" applyFont="1" applyAlignment="1">
      <alignment wrapText="1"/>
    </xf>
    <xf numFmtId="164" fontId="0" fillId="0" borderId="0" xfId="0" applyNumberFormat="1" applyAlignment="1">
      <alignment wrapText="1"/>
    </xf>
    <xf numFmtId="3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wrapText="1"/>
    </xf>
    <xf numFmtId="168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wrapText="1"/>
    </xf>
    <xf numFmtId="168" fontId="6" fillId="0" borderId="0" xfId="0" applyNumberFormat="1" applyFont="1"/>
    <xf numFmtId="0" fontId="6" fillId="0" borderId="0" xfId="0" applyFont="1"/>
    <xf numFmtId="164" fontId="5" fillId="0" borderId="0" xfId="0" applyNumberFormat="1" applyFont="1"/>
    <xf numFmtId="164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/>
    <xf numFmtId="168" fontId="7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168275</xdr:colOff>
      <xdr:row>1</xdr:row>
      <xdr:rowOff>63500</xdr:rowOff>
    </xdr:from>
    <xdr:to>
      <xdr:col>0</xdr:col>
      <xdr:colOff>1819275</xdr:colOff>
      <xdr:row>4</xdr:row>
      <xdr:rowOff>37211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70FB7F-152B-8B1B-6521-1EE7A84A00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86" t="28898" r="12486" b="28898"/>
        <a:stretch/>
      </xdr:blipFill>
      <xdr:spPr bwMode="auto">
        <a:xfrm>
          <a:off x="168275" y="244475"/>
          <a:ext cx="1647825" cy="9334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D8870-9D82-4F1E-9D0D-68564CAA817C}">
  <dimension ref="A4:M26"/>
  <sheetViews>
    <sheetView tabSelected="1" zoomScale="125" zoomScaleNormal="125" workbookViewId="0">
      <selection activeCell="A19" sqref="A19"/>
    </sheetView>
  </sheetViews>
  <sheetFormatPr defaultColWidth="8.77734375" defaultRowHeight="14.4" x14ac:dyDescent="0.3"/>
  <cols>
    <col min="1" max="1" width="28" bestFit="1" customWidth="1"/>
    <col min="2" max="2" width="22.44140625" customWidth="1"/>
    <col min="3" max="4" width="13.33203125" style="1" customWidth="1"/>
    <col min="5" max="5" width="12.109375" style="1" customWidth="1"/>
    <col min="6" max="7" width="11.6640625" style="1" customWidth="1"/>
    <col min="8" max="11" width="10.77734375" style="1" customWidth="1"/>
    <col min="12" max="13" width="13.109375" style="1" customWidth="1"/>
  </cols>
  <sheetData>
    <row r="4" spans="1:13" ht="47.4" x14ac:dyDescent="0.9">
      <c r="C4" s="32" t="s">
        <v>46</v>
      </c>
      <c r="I4" s="32" t="s">
        <v>46</v>
      </c>
    </row>
    <row r="9" spans="1:13" ht="32.549999999999997" customHeight="1" x14ac:dyDescent="0.3">
      <c r="A9" s="2" t="s">
        <v>0</v>
      </c>
      <c r="B9" s="2" t="s">
        <v>1</v>
      </c>
      <c r="C9" s="3" t="s">
        <v>15</v>
      </c>
      <c r="D9" s="3" t="s">
        <v>25</v>
      </c>
      <c r="E9" s="3" t="s">
        <v>14</v>
      </c>
      <c r="F9" s="3" t="s">
        <v>2</v>
      </c>
      <c r="G9" s="3" t="s">
        <v>31</v>
      </c>
      <c r="H9" s="3" t="s">
        <v>32</v>
      </c>
      <c r="I9" s="3" t="s">
        <v>33</v>
      </c>
      <c r="J9" s="3" t="s">
        <v>34</v>
      </c>
      <c r="K9" s="3" t="s">
        <v>35</v>
      </c>
      <c r="L9" s="3" t="s">
        <v>18</v>
      </c>
      <c r="M9" s="3" t="s">
        <v>16</v>
      </c>
    </row>
    <row r="10" spans="1:13" x14ac:dyDescent="0.3">
      <c r="A10" s="4" t="s">
        <v>3</v>
      </c>
      <c r="B10" s="4" t="s">
        <v>4</v>
      </c>
      <c r="C10" s="8">
        <v>132212</v>
      </c>
      <c r="D10" s="8">
        <v>39664</v>
      </c>
      <c r="E10" s="8">
        <v>0</v>
      </c>
      <c r="F10" s="12">
        <v>92548</v>
      </c>
      <c r="G10" s="12">
        <v>11775</v>
      </c>
      <c r="H10" s="5">
        <v>39645</v>
      </c>
      <c r="I10" s="5"/>
      <c r="J10" s="15">
        <v>135.30000000000001</v>
      </c>
      <c r="K10" s="15">
        <v>9.4</v>
      </c>
      <c r="L10" s="5" t="s">
        <v>19</v>
      </c>
      <c r="M10" s="6">
        <v>774540</v>
      </c>
    </row>
    <row r="11" spans="1:13" x14ac:dyDescent="0.3">
      <c r="A11" s="4" t="s">
        <v>5</v>
      </c>
      <c r="B11" s="4" t="s">
        <v>4</v>
      </c>
      <c r="C11" s="8">
        <v>61900</v>
      </c>
      <c r="D11" s="8">
        <v>18570</v>
      </c>
      <c r="E11" s="8">
        <v>0</v>
      </c>
      <c r="F11" s="12">
        <v>43330</v>
      </c>
      <c r="G11" s="12">
        <v>5724</v>
      </c>
      <c r="H11" s="5">
        <v>19272</v>
      </c>
      <c r="I11" s="5"/>
      <c r="J11" s="15">
        <v>65.7</v>
      </c>
      <c r="K11" s="15">
        <v>4.5999999999999996</v>
      </c>
      <c r="L11" s="7" t="s">
        <v>21</v>
      </c>
      <c r="M11" s="6">
        <v>777616</v>
      </c>
    </row>
    <row r="12" spans="1:13" x14ac:dyDescent="0.3">
      <c r="A12" s="4" t="s">
        <v>6</v>
      </c>
      <c r="B12" s="4" t="s">
        <v>4</v>
      </c>
      <c r="C12" s="8">
        <v>46066</v>
      </c>
      <c r="D12" s="8">
        <v>13820</v>
      </c>
      <c r="E12" s="8">
        <v>0</v>
      </c>
      <c r="F12" s="12">
        <v>32246</v>
      </c>
      <c r="G12" s="12">
        <v>2951</v>
      </c>
      <c r="H12" s="5">
        <v>9935</v>
      </c>
      <c r="I12" s="5"/>
      <c r="J12" s="15">
        <v>33.9</v>
      </c>
      <c r="K12" s="15">
        <v>2.4</v>
      </c>
      <c r="L12" s="5" t="s">
        <v>23</v>
      </c>
      <c r="M12" s="6"/>
    </row>
    <row r="13" spans="1:13" x14ac:dyDescent="0.3">
      <c r="A13" s="4" t="s">
        <v>3</v>
      </c>
      <c r="B13" s="4" t="s">
        <v>8</v>
      </c>
      <c r="C13" s="8">
        <v>208190</v>
      </c>
      <c r="D13" s="8"/>
      <c r="E13" s="8">
        <v>0</v>
      </c>
      <c r="F13" s="12">
        <f t="shared" ref="F13" si="0">C13-E13</f>
        <v>208190</v>
      </c>
      <c r="G13" s="12">
        <v>2625</v>
      </c>
      <c r="H13" s="5">
        <v>8838</v>
      </c>
      <c r="I13" s="5"/>
      <c r="J13" s="15">
        <v>30.2</v>
      </c>
      <c r="K13" s="15">
        <v>2.1</v>
      </c>
      <c r="L13" s="5" t="s">
        <v>19</v>
      </c>
      <c r="M13" s="6">
        <v>16602923</v>
      </c>
    </row>
    <row r="14" spans="1:13" x14ac:dyDescent="0.3">
      <c r="A14" s="4" t="s">
        <v>7</v>
      </c>
      <c r="B14" s="4" t="s">
        <v>8</v>
      </c>
      <c r="C14" s="8">
        <v>55795</v>
      </c>
      <c r="D14" s="8"/>
      <c r="E14" s="13">
        <v>6459.22</v>
      </c>
      <c r="F14" s="12">
        <f t="shared" ref="F14:F21" si="1">C14-E14</f>
        <v>49335.78</v>
      </c>
      <c r="G14" s="12">
        <v>2102</v>
      </c>
      <c r="H14" s="5">
        <v>7078</v>
      </c>
      <c r="I14" s="5"/>
      <c r="J14" s="15">
        <v>24.2</v>
      </c>
      <c r="K14" s="15">
        <v>1.7</v>
      </c>
      <c r="L14" s="5" t="s">
        <v>20</v>
      </c>
      <c r="M14" s="6">
        <v>16602270</v>
      </c>
    </row>
    <row r="15" spans="1:13" x14ac:dyDescent="0.3">
      <c r="A15" s="4" t="s">
        <v>9</v>
      </c>
      <c r="B15" s="4" t="s">
        <v>8</v>
      </c>
      <c r="C15" s="8">
        <v>42685</v>
      </c>
      <c r="D15" s="8"/>
      <c r="E15" s="13">
        <v>7019.68</v>
      </c>
      <c r="F15" s="12">
        <f t="shared" si="1"/>
        <v>35665.32</v>
      </c>
      <c r="G15" s="12">
        <v>1028</v>
      </c>
      <c r="H15" s="5"/>
      <c r="I15" s="5">
        <v>257</v>
      </c>
      <c r="J15" s="7">
        <v>35.700000000000003</v>
      </c>
      <c r="K15" s="7">
        <v>2.6</v>
      </c>
      <c r="L15" s="7" t="s">
        <v>21</v>
      </c>
      <c r="M15" s="6">
        <v>16602269</v>
      </c>
    </row>
    <row r="16" spans="1:13" x14ac:dyDescent="0.3">
      <c r="A16" s="4" t="s">
        <v>10</v>
      </c>
      <c r="B16" s="4" t="s">
        <v>8</v>
      </c>
      <c r="C16" s="8">
        <v>34750</v>
      </c>
      <c r="D16" s="8"/>
      <c r="E16" s="13">
        <v>6418.01</v>
      </c>
      <c r="F16" s="12">
        <f t="shared" si="1"/>
        <v>28331.989999999998</v>
      </c>
      <c r="G16" s="12">
        <v>852</v>
      </c>
      <c r="H16" s="5"/>
      <c r="I16" s="5">
        <v>213</v>
      </c>
      <c r="J16" s="7">
        <v>29.6</v>
      </c>
      <c r="K16" s="7">
        <v>2.2000000000000002</v>
      </c>
      <c r="L16" s="7" t="s">
        <v>21</v>
      </c>
      <c r="M16" s="6">
        <v>16602263</v>
      </c>
    </row>
    <row r="17" spans="1:13" x14ac:dyDescent="0.3">
      <c r="A17" s="4" t="s">
        <v>11</v>
      </c>
      <c r="B17" s="4" t="s">
        <v>8</v>
      </c>
      <c r="C17" s="8">
        <v>79140</v>
      </c>
      <c r="D17" s="8"/>
      <c r="E17" s="13">
        <v>8714.85</v>
      </c>
      <c r="F17" s="12">
        <f t="shared" si="1"/>
        <v>70425.149999999994</v>
      </c>
      <c r="G17" s="12">
        <v>2847</v>
      </c>
      <c r="H17" s="5">
        <v>9585</v>
      </c>
      <c r="I17" s="5"/>
      <c r="J17" s="15">
        <v>32.700000000000003</v>
      </c>
      <c r="K17" s="15">
        <v>2.2999999999999998</v>
      </c>
      <c r="L17" s="5" t="s">
        <v>22</v>
      </c>
      <c r="M17" s="6">
        <v>16602162</v>
      </c>
    </row>
    <row r="18" spans="1:13" x14ac:dyDescent="0.3">
      <c r="A18" s="4" t="s">
        <v>6</v>
      </c>
      <c r="B18" s="4" t="s">
        <v>8</v>
      </c>
      <c r="C18" s="8">
        <v>30955</v>
      </c>
      <c r="D18" s="8"/>
      <c r="E18" s="8">
        <v>4467</v>
      </c>
      <c r="F18" s="12">
        <f t="shared" si="1"/>
        <v>26488</v>
      </c>
      <c r="G18" s="12">
        <v>1477</v>
      </c>
      <c r="H18" s="5">
        <v>4974</v>
      </c>
      <c r="I18" s="5"/>
      <c r="J18" s="5">
        <v>17</v>
      </c>
      <c r="K18" s="15">
        <v>1.2</v>
      </c>
      <c r="L18" s="5" t="s">
        <v>23</v>
      </c>
      <c r="M18" s="6">
        <v>16602149</v>
      </c>
    </row>
    <row r="19" spans="1:13" x14ac:dyDescent="0.3">
      <c r="A19" s="4" t="s">
        <v>12</v>
      </c>
      <c r="B19" s="4" t="s">
        <v>8</v>
      </c>
      <c r="C19" s="8">
        <v>56830</v>
      </c>
      <c r="D19" s="8"/>
      <c r="E19" s="8">
        <v>6562.8</v>
      </c>
      <c r="F19" s="12">
        <f t="shared" si="1"/>
        <v>50267.199999999997</v>
      </c>
      <c r="G19" s="12">
        <v>2359</v>
      </c>
      <c r="H19" s="5">
        <v>7944</v>
      </c>
      <c r="I19" s="5"/>
      <c r="J19" s="15">
        <v>27.1</v>
      </c>
      <c r="K19" s="15">
        <v>1.9</v>
      </c>
      <c r="L19" s="5" t="s">
        <v>24</v>
      </c>
      <c r="M19" s="6">
        <v>16598744</v>
      </c>
    </row>
    <row r="20" spans="1:13" x14ac:dyDescent="0.3">
      <c r="A20" s="4" t="s">
        <v>9</v>
      </c>
      <c r="B20" s="4" t="s">
        <v>13</v>
      </c>
      <c r="C20" s="8">
        <v>29531</v>
      </c>
      <c r="D20" s="8"/>
      <c r="E20" s="8">
        <v>0</v>
      </c>
      <c r="F20" s="12">
        <f t="shared" si="1"/>
        <v>29531</v>
      </c>
      <c r="G20" s="12">
        <f>(I20*4)+(H20*0.3)</f>
        <v>-2599.3000000000002</v>
      </c>
      <c r="H20" s="5">
        <v>-15411</v>
      </c>
      <c r="I20" s="5">
        <v>506</v>
      </c>
      <c r="J20" s="7">
        <v>17.7</v>
      </c>
      <c r="K20" s="7">
        <v>1.2</v>
      </c>
      <c r="L20" s="5"/>
      <c r="M20" s="6" t="s">
        <v>17</v>
      </c>
    </row>
    <row r="21" spans="1:13" x14ac:dyDescent="0.3">
      <c r="A21" s="4" t="s">
        <v>10</v>
      </c>
      <c r="B21" s="4" t="s">
        <v>13</v>
      </c>
      <c r="C21" s="8">
        <v>30875</v>
      </c>
      <c r="D21" s="8"/>
      <c r="E21" s="8">
        <v>0</v>
      </c>
      <c r="F21" s="12">
        <f t="shared" si="1"/>
        <v>30875</v>
      </c>
      <c r="G21" s="12">
        <f>(I21*4)+(H21*0.3)</f>
        <v>-2961.8</v>
      </c>
      <c r="H21" s="5">
        <v>-17566</v>
      </c>
      <c r="I21" s="5">
        <v>577</v>
      </c>
      <c r="J21" s="7">
        <v>20.3</v>
      </c>
      <c r="K21" s="7">
        <v>1.4</v>
      </c>
      <c r="L21" s="5"/>
      <c r="M21" s="8" t="s">
        <v>17</v>
      </c>
    </row>
    <row r="22" spans="1:13" x14ac:dyDescent="0.3">
      <c r="A22" s="9"/>
      <c r="B22" s="9"/>
      <c r="C22" s="14">
        <f t="shared" ref="C22:K22" si="2">SUM(C10:C21)</f>
        <v>808929</v>
      </c>
      <c r="D22" s="14">
        <f t="shared" si="2"/>
        <v>72054</v>
      </c>
      <c r="E22" s="14">
        <f t="shared" si="2"/>
        <v>39641.560000000005</v>
      </c>
      <c r="F22" s="11">
        <f t="shared" si="2"/>
        <v>697233.44</v>
      </c>
      <c r="G22" s="14">
        <f t="shared" si="2"/>
        <v>28178.9</v>
      </c>
      <c r="H22" s="20">
        <f t="shared" si="2"/>
        <v>74294</v>
      </c>
      <c r="I22" s="20">
        <f t="shared" si="2"/>
        <v>1553</v>
      </c>
      <c r="J22" s="21">
        <f t="shared" si="2"/>
        <v>469.40000000000003</v>
      </c>
      <c r="K22" s="21">
        <f t="shared" si="2"/>
        <v>33</v>
      </c>
      <c r="L22" s="10"/>
      <c r="M22" s="10"/>
    </row>
    <row r="25" spans="1:13" x14ac:dyDescent="0.3">
      <c r="G25" s="19"/>
      <c r="I25" s="19"/>
    </row>
    <row r="26" spans="1:13" x14ac:dyDescent="0.3">
      <c r="G26" s="19"/>
    </row>
  </sheetData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9C2B7-9D38-0140-8348-04A5B304E059}">
  <dimension ref="A1:L9"/>
  <sheetViews>
    <sheetView tabSelected="1" zoomScale="116" workbookViewId="0">
      <selection activeCell="A19" sqref="A19"/>
    </sheetView>
  </sheetViews>
  <sheetFormatPr defaultColWidth="10.77734375" defaultRowHeight="14.4" x14ac:dyDescent="0.3"/>
  <cols>
    <col min="1" max="1" width="23.33203125" customWidth="1"/>
    <col min="2" max="2" width="13.33203125" customWidth="1"/>
    <col min="3" max="3" width="8.6640625" style="17" customWidth="1"/>
    <col min="4" max="4" width="8.6640625" customWidth="1"/>
    <col min="5" max="5" width="10.21875" style="17" customWidth="1"/>
    <col min="6" max="6" width="8.6640625" style="17" customWidth="1"/>
    <col min="7" max="8" width="8.6640625" customWidth="1"/>
    <col min="9" max="9" width="7.109375" customWidth="1"/>
    <col min="10" max="10" width="7" customWidth="1"/>
    <col min="11" max="11" width="7.5546875" customWidth="1"/>
    <col min="12" max="12" width="7.77734375" customWidth="1"/>
  </cols>
  <sheetData>
    <row r="1" spans="1:12" ht="47.4" x14ac:dyDescent="0.9">
      <c r="D1" s="32" t="s">
        <v>46</v>
      </c>
    </row>
    <row r="3" spans="1:12" ht="40.049999999999997" customHeight="1" x14ac:dyDescent="0.3">
      <c r="A3" s="2" t="s">
        <v>27</v>
      </c>
      <c r="B3" s="2" t="s">
        <v>29</v>
      </c>
      <c r="C3" s="16" t="s">
        <v>15</v>
      </c>
      <c r="D3" s="3" t="s">
        <v>14</v>
      </c>
      <c r="E3" s="31" t="s">
        <v>28</v>
      </c>
      <c r="F3" s="16" t="s">
        <v>2</v>
      </c>
      <c r="G3" s="3" t="s">
        <v>31</v>
      </c>
      <c r="H3" s="3" t="s">
        <v>32</v>
      </c>
      <c r="I3" s="3" t="s">
        <v>33</v>
      </c>
      <c r="J3" s="3" t="s">
        <v>34</v>
      </c>
      <c r="K3" s="3" t="s">
        <v>36</v>
      </c>
      <c r="L3" s="3" t="s">
        <v>18</v>
      </c>
    </row>
    <row r="5" spans="1:12" ht="43.2" x14ac:dyDescent="0.3">
      <c r="A5" s="1" t="s">
        <v>26</v>
      </c>
      <c r="B5" s="1" t="s">
        <v>40</v>
      </c>
      <c r="C5" s="25"/>
      <c r="D5" s="25">
        <v>0</v>
      </c>
      <c r="E5" s="25">
        <v>652</v>
      </c>
      <c r="F5" s="25">
        <v>5867</v>
      </c>
      <c r="G5" s="25">
        <v>242</v>
      </c>
      <c r="H5" s="26">
        <v>-88.7</v>
      </c>
      <c r="I5" s="26">
        <v>67</v>
      </c>
      <c r="J5" s="26">
        <v>8.0050000000000008</v>
      </c>
      <c r="K5" s="26">
        <v>0.57199999999999995</v>
      </c>
      <c r="L5" s="27" t="s">
        <v>30</v>
      </c>
    </row>
    <row r="6" spans="1:12" ht="194.4" x14ac:dyDescent="0.9">
      <c r="A6" s="18" t="s">
        <v>38</v>
      </c>
      <c r="B6" s="1" t="s">
        <v>39</v>
      </c>
      <c r="C6" s="34"/>
      <c r="D6" s="25" t="s">
        <v>37</v>
      </c>
      <c r="E6" s="25">
        <v>8350</v>
      </c>
      <c r="F6" s="25">
        <v>82000</v>
      </c>
      <c r="G6" s="25"/>
      <c r="H6" s="26"/>
      <c r="I6" s="34"/>
      <c r="J6" s="26"/>
      <c r="K6" s="26"/>
      <c r="L6" s="26"/>
    </row>
    <row r="7" spans="1:12" ht="28.8" x14ac:dyDescent="0.3">
      <c r="A7" t="s">
        <v>41</v>
      </c>
      <c r="B7" s="1" t="s">
        <v>42</v>
      </c>
      <c r="C7" s="25">
        <v>24000</v>
      </c>
      <c r="D7" s="25">
        <v>0</v>
      </c>
      <c r="E7" s="25">
        <v>0</v>
      </c>
      <c r="F7" s="25">
        <v>24000</v>
      </c>
      <c r="G7" s="25"/>
      <c r="H7" s="26"/>
      <c r="I7" s="26"/>
      <c r="J7" s="26"/>
      <c r="K7" s="26"/>
      <c r="L7" s="26"/>
    </row>
    <row r="8" spans="1:12" s="22" customFormat="1" x14ac:dyDescent="0.3">
      <c r="C8" s="28">
        <f>SUM(C5:C7)</f>
        <v>24000</v>
      </c>
      <c r="D8" s="28"/>
      <c r="E8" s="28">
        <f>SUM(E5:E7)</f>
        <v>9002</v>
      </c>
      <c r="F8" s="28">
        <f>SUM(F5:F7)</f>
        <v>111867</v>
      </c>
      <c r="G8" s="28"/>
      <c r="H8" s="29"/>
      <c r="I8" s="29"/>
      <c r="J8" s="29"/>
      <c r="K8" s="29"/>
      <c r="L8" s="29"/>
    </row>
    <row r="9" spans="1:12" x14ac:dyDescent="0.3">
      <c r="C9" s="30"/>
      <c r="D9" s="26"/>
      <c r="E9" s="30"/>
      <c r="F9" s="30"/>
      <c r="G9" s="26"/>
      <c r="H9" s="26"/>
      <c r="I9" s="26"/>
      <c r="J9" s="26"/>
      <c r="K9" s="26"/>
      <c r="L9" s="26"/>
    </row>
  </sheetData>
  <printOptions gridLines="1"/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E672D-047E-F040-B15A-D46637CE1558}">
  <dimension ref="A1:I6"/>
  <sheetViews>
    <sheetView tabSelected="1" workbookViewId="0">
      <selection activeCell="A19" sqref="A19"/>
    </sheetView>
  </sheetViews>
  <sheetFormatPr defaultColWidth="11.5546875" defaultRowHeight="14.4" x14ac:dyDescent="0.3"/>
  <cols>
    <col min="1" max="1" width="10.77734375" style="1"/>
    <col min="4" max="4" width="12.5546875" style="17" customWidth="1"/>
    <col min="5" max="5" width="10.77734375" style="17" customWidth="1"/>
    <col min="6" max="6" width="10.77734375" style="17"/>
    <col min="7" max="7" width="12.6640625" style="17" customWidth="1"/>
    <col min="8" max="8" width="11.109375" bestFit="1" customWidth="1"/>
  </cols>
  <sheetData>
    <row r="1" spans="1:9" ht="47.4" x14ac:dyDescent="0.9">
      <c r="E1" s="32" t="s">
        <v>46</v>
      </c>
    </row>
    <row r="3" spans="1:9" ht="48" customHeight="1" x14ac:dyDescent="0.3">
      <c r="B3" s="2" t="s">
        <v>27</v>
      </c>
      <c r="C3" s="2" t="s">
        <v>29</v>
      </c>
      <c r="D3" s="16" t="s">
        <v>15</v>
      </c>
      <c r="E3" s="3" t="s">
        <v>25</v>
      </c>
      <c r="F3" s="16" t="s">
        <v>14</v>
      </c>
      <c r="G3" s="16" t="s">
        <v>28</v>
      </c>
      <c r="H3" s="16" t="s">
        <v>2</v>
      </c>
      <c r="I3" s="3" t="s">
        <v>31</v>
      </c>
    </row>
    <row r="4" spans="1:9" x14ac:dyDescent="0.3">
      <c r="A4" s="1" t="s">
        <v>43</v>
      </c>
      <c r="D4" s="17">
        <v>808929</v>
      </c>
      <c r="E4" s="17">
        <v>72054</v>
      </c>
      <c r="F4" s="17">
        <v>39641.56</v>
      </c>
      <c r="G4" s="17">
        <v>0</v>
      </c>
      <c r="H4" s="17">
        <v>697233.44</v>
      </c>
      <c r="I4" s="17">
        <v>28178.9</v>
      </c>
    </row>
    <row r="5" spans="1:9" ht="28.8" x14ac:dyDescent="0.3">
      <c r="A5" s="1" t="s">
        <v>44</v>
      </c>
      <c r="D5" s="17">
        <v>120869</v>
      </c>
      <c r="G5" s="17">
        <v>9002</v>
      </c>
      <c r="H5" s="17">
        <v>111867</v>
      </c>
      <c r="I5" s="17">
        <v>242</v>
      </c>
    </row>
    <row r="6" spans="1:9" s="22" customFormat="1" ht="47.4" x14ac:dyDescent="0.9">
      <c r="A6" s="24" t="s">
        <v>45</v>
      </c>
      <c r="C6" s="33"/>
      <c r="D6" s="23">
        <f>SUM(D4:D5)</f>
        <v>929798</v>
      </c>
      <c r="E6" s="23">
        <v>72054</v>
      </c>
      <c r="F6" s="23">
        <v>39641.56</v>
      </c>
      <c r="G6" s="23">
        <v>9002</v>
      </c>
      <c r="H6" s="23">
        <f>SUM(H4:H5)</f>
        <v>809100.44</v>
      </c>
      <c r="I6" s="23">
        <f>SUM(I4:I5)</f>
        <v>28420.9</v>
      </c>
    </row>
  </sheetData>
  <printOptions gridLines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Nexus</vt:lpstr>
      <vt:lpstr>Town of Warwick</vt:lpstr>
      <vt:lpstr>$ Totals</vt:lpstr>
      <vt:lpstr>'$ Totals'!Print_Area</vt:lpstr>
      <vt:lpstr>Nexus!Print_Area</vt:lpstr>
      <vt:lpstr>'Town of Warwick'!Print_Area</vt:lpstr>
      <vt:lpstr>Nexus!Print_Titles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 Finn</dc:creator>
  <cp:lastModifiedBy>Evelyn S</cp:lastModifiedBy>
  <cp:lastPrinted>2026-07-23T20:56:21Z</cp:lastPrinted>
  <dcterms:created xsi:type="dcterms:W3CDTF">2026-07-20T15:22:17Z</dcterms:created>
  <dcterms:modified xsi:type="dcterms:W3CDTF">2026-07-23T20:56:25Z</dcterms:modified>
</cp:coreProperties>
</file>